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igh/Desktop/Examples/"/>
    </mc:Choice>
  </mc:AlternateContent>
  <xr:revisionPtr revIDLastSave="0" documentId="13_ncr:1_{056674CA-781C-B842-AC5D-9179E016BF80}" xr6:coauthVersionLast="43" xr6:coauthVersionMax="43" xr10:uidLastSave="{00000000-0000-0000-0000-000000000000}"/>
  <bookViews>
    <workbookView xWindow="5560" yWindow="2860" windowWidth="28040" windowHeight="17440" xr2:uid="{99DADA12-1634-2748-91EA-CE3163A8F74B}"/>
  </bookViews>
  <sheets>
    <sheet name="Premoney" sheetId="1" r:id="rId1"/>
    <sheet name="Postmoney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" l="1"/>
  <c r="B20" i="2" s="1"/>
  <c r="B8" i="2"/>
  <c r="C6" i="2"/>
  <c r="C5" i="2"/>
  <c r="C8" i="1"/>
  <c r="D8" i="1"/>
  <c r="B8" i="1"/>
  <c r="C8" i="2" l="1"/>
  <c r="B13" i="2" s="1"/>
  <c r="B14" i="2" s="1"/>
  <c r="C6" i="1"/>
  <c r="C5" i="1"/>
  <c r="B19" i="1"/>
  <c r="E5" i="2" l="1"/>
  <c r="E6" i="2"/>
  <c r="G6" i="2" s="1"/>
  <c r="G5" i="2" l="1"/>
  <c r="E8" i="2"/>
  <c r="H5" i="2"/>
  <c r="H6" i="2"/>
  <c r="F7" i="2"/>
  <c r="G7" i="2"/>
  <c r="H7" i="2"/>
  <c r="F8" i="2"/>
  <c r="G8" i="2"/>
  <c r="H8" i="2"/>
  <c r="B17" i="2"/>
  <c r="B19" i="2"/>
  <c r="B22" i="2"/>
  <c r="B23" i="2"/>
  <c r="B24" i="2"/>
  <c r="E5" i="1"/>
  <c r="G5" i="1"/>
  <c r="H5" i="1"/>
  <c r="E6" i="1"/>
  <c r="G6" i="1"/>
  <c r="H6" i="1"/>
  <c r="F7" i="1"/>
  <c r="G7" i="1"/>
  <c r="H7" i="1"/>
  <c r="E8" i="1"/>
  <c r="F8" i="1"/>
  <c r="G8" i="1"/>
  <c r="H8" i="1"/>
  <c r="B14" i="1"/>
  <c r="B15" i="1"/>
  <c r="B16" i="1"/>
  <c r="B18" i="1"/>
</calcChain>
</file>

<file path=xl/sharedStrings.xml><?xml version="1.0" encoding="utf-8"?>
<sst xmlns="http://schemas.openxmlformats.org/spreadsheetml/2006/main" count="48" uniqueCount="28">
  <si>
    <t>Shareholder</t>
  </si>
  <si>
    <t>Founder</t>
  </si>
  <si>
    <t>Shares</t>
  </si>
  <si>
    <t>Series A Investor</t>
  </si>
  <si>
    <t>Premoney Valuation</t>
  </si>
  <si>
    <t>Total</t>
  </si>
  <si>
    <t>Fully Diluted Premoney Shares Outstanding</t>
  </si>
  <si>
    <t>Premoney Shares Outstanding</t>
  </si>
  <si>
    <t>Series A Share Price</t>
  </si>
  <si>
    <t>Series A Investment ($)</t>
  </si>
  <si>
    <t>Series A Shares</t>
  </si>
  <si>
    <t>Fully Diluted Postmoney Shares Outstanding</t>
  </si>
  <si>
    <t>Fully Diluted Postmoney Shares Outstanding (%)</t>
  </si>
  <si>
    <t>Postmoney Valuation</t>
  </si>
  <si>
    <t>Postmoney Valuation Check</t>
  </si>
  <si>
    <t>Series A</t>
  </si>
  <si>
    <t>Postmoney Option Pool (%)</t>
  </si>
  <si>
    <t>Postmoney Option Pool</t>
  </si>
  <si>
    <t>New Options</t>
  </si>
  <si>
    <t>Options</t>
  </si>
  <si>
    <t>Premoney Options Example</t>
  </si>
  <si>
    <t>Postmoney Options Example</t>
  </si>
  <si>
    <t>***Note that because options are issued on a postmoney basis (i.e. after the financing) the postmoney value will not equal the premoney value plus new money</t>
  </si>
  <si>
    <t>Effective Premoney</t>
  </si>
  <si>
    <t>***Premoney value if options were issued prior to financing</t>
  </si>
  <si>
    <t>Difference</t>
  </si>
  <si>
    <t>Difference (%)</t>
  </si>
  <si>
    <t>***Valuation premium resulting from issuing postmoney vs. premoney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</si>
</sst>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165" fontId="0" fillId="2" borderId="0" xfId="1" applyNumberFormat="1" applyFont="1" applyFill="1"/>
    <xf numFmtId="164" fontId="0" fillId="2" borderId="0" xfId="2" applyNumberFormat="1" applyFont="1" applyFill="1"/>
    <xf numFmtId="166" fontId="0" fillId="0" borderId="0" xfId="3" applyNumberFormat="1" applyFont="1"/>
    <xf numFmtId="165" fontId="0" fillId="0" borderId="0" xfId="0" applyNumberFormat="1" applyFill="1"/>
    <xf numFmtId="0" fontId="2" fillId="3" borderId="1" xfId="0" applyFont="1" applyFill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4" fontId="0" fillId="2" borderId="1" xfId="2" applyNumberFormat="1" applyFont="1" applyFill="1" applyBorder="1"/>
    <xf numFmtId="166" fontId="0" fillId="0" borderId="1" xfId="3" applyNumberFormat="1" applyFont="1" applyBorder="1"/>
    <xf numFmtId="0" fontId="3" fillId="0" borderId="0" xfId="0" applyFont="1"/>
    <xf numFmtId="165" fontId="3" fillId="0" borderId="0" xfId="0" applyNumberFormat="1" applyFont="1"/>
    <xf numFmtId="164" fontId="3" fillId="0" borderId="0" xfId="2" applyNumberFormat="1" applyFont="1"/>
    <xf numFmtId="165" fontId="3" fillId="0" borderId="0" xfId="1" applyNumberFormat="1" applyFont="1"/>
    <xf numFmtId="166" fontId="3" fillId="0" borderId="0" xfId="3" applyNumberFormat="1" applyFont="1"/>
    <xf numFmtId="164" fontId="0" fillId="0" borderId="0" xfId="0" applyNumberFormat="1"/>
    <xf numFmtId="0" fontId="3" fillId="0" borderId="1" xfId="0" applyFont="1" applyBorder="1"/>
    <xf numFmtId="0" fontId="0" fillId="0" borderId="0" xfId="0" applyFont="1" applyFill="1" applyBorder="1"/>
    <xf numFmtId="166" fontId="0" fillId="2" borderId="0" xfId="3" applyNumberFormat="1" applyFont="1" applyFill="1"/>
    <xf numFmtId="0" fontId="0" fillId="0" borderId="0" xfId="0" applyBorder="1"/>
    <xf numFmtId="165" fontId="0" fillId="2" borderId="0" xfId="1" applyNumberFormat="1" applyFont="1" applyFill="1" applyBorder="1"/>
    <xf numFmtId="165" fontId="0" fillId="0" borderId="0" xfId="1" applyNumberFormat="1" applyFont="1" applyBorder="1"/>
    <xf numFmtId="164" fontId="0" fillId="2" borderId="0" xfId="2" applyNumberFormat="1" applyFon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0" borderId="0" xfId="1" applyNumberFormat="1" applyFont="1" applyFill="1"/>
    <xf numFmtId="0" fontId="4" fillId="0" borderId="0" xfId="0" applyFont="1"/>
    <xf numFmtId="10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770E-4FBF-BF4B-9094-464A490AB8CB}">
  <dimension ref="A1:H19"/>
  <sheetViews>
    <sheetView tabSelected="1" zoomScaleNormal="100" workbookViewId="0">
      <selection activeCell="B13" sqref="B13"/>
    </sheetView>
  </sheetViews>
  <sheetFormatPr baseColWidth="10" defaultRowHeight="16"/>
  <cols>
    <col min="1" max="1" width="27.33203125" customWidth="1"/>
    <col min="2" max="8" width="16.6640625" customWidth="1"/>
    <col min="9" max="9" width="16" customWidth="1"/>
  </cols>
  <sheetData>
    <row r="1" spans="1:8">
      <c r="A1" s="15" t="s">
        <v>20</v>
      </c>
    </row>
    <row r="4" spans="1:8" s="5" customFormat="1" ht="51">
      <c r="A4" s="10" t="s">
        <v>0</v>
      </c>
      <c r="B4" s="10" t="s">
        <v>2</v>
      </c>
      <c r="C4" s="10" t="s">
        <v>6</v>
      </c>
      <c r="D4" s="10" t="s">
        <v>9</v>
      </c>
      <c r="E4" s="10" t="s">
        <v>10</v>
      </c>
      <c r="F4" s="10" t="s">
        <v>18</v>
      </c>
      <c r="G4" s="10" t="s">
        <v>11</v>
      </c>
      <c r="H4" s="10" t="s">
        <v>12</v>
      </c>
    </row>
    <row r="5" spans="1:8">
      <c r="A5" t="s">
        <v>1</v>
      </c>
      <c r="B5" s="6">
        <v>1000000</v>
      </c>
      <c r="C5" s="4">
        <f>B5</f>
        <v>1000000</v>
      </c>
      <c r="D5" s="7">
        <v>0</v>
      </c>
      <c r="E5" s="3">
        <f ca="1">D5/B$16</f>
        <v>0</v>
      </c>
      <c r="F5" s="3"/>
      <c r="G5" s="26">
        <f ca="1">C5+E5+F5</f>
        <v>1000000</v>
      </c>
      <c r="H5" s="8">
        <f ca="1">G5/G$8</f>
        <v>0.4</v>
      </c>
    </row>
    <row r="6" spans="1:8">
      <c r="A6" s="24" t="s">
        <v>3</v>
      </c>
      <c r="B6" s="25">
        <v>0</v>
      </c>
      <c r="C6" s="26">
        <f>B6</f>
        <v>0</v>
      </c>
      <c r="D6" s="27">
        <v>5000000</v>
      </c>
      <c r="E6" s="26">
        <f ca="1">D6/B$16</f>
        <v>1250000</v>
      </c>
      <c r="F6" s="26"/>
      <c r="G6" s="26">
        <f ca="1">C6+E6+F6</f>
        <v>1250000</v>
      </c>
      <c r="H6" s="8">
        <f t="shared" ref="H6:H7" ca="1" si="0">G6/G$8</f>
        <v>0.5</v>
      </c>
    </row>
    <row r="7" spans="1:8" s="24" customFormat="1">
      <c r="A7" s="28" t="s">
        <v>19</v>
      </c>
      <c r="B7" s="29"/>
      <c r="C7" s="12"/>
      <c r="D7" s="13"/>
      <c r="E7" s="12"/>
      <c r="F7" s="12">
        <f ca="1">B14</f>
        <v>250000</v>
      </c>
      <c r="G7" s="12">
        <f ca="1">C7+E7+F7</f>
        <v>250000</v>
      </c>
      <c r="H7" s="14">
        <f t="shared" ca="1" si="0"/>
        <v>0.1</v>
      </c>
    </row>
    <row r="8" spans="1:8">
      <c r="A8" s="15" t="s">
        <v>5</v>
      </c>
      <c r="B8" s="16">
        <f>SUM(B5:B7)</f>
        <v>1000000</v>
      </c>
      <c r="C8" s="16">
        <f t="shared" ref="C8:H8" si="1">SUM(C5:C7)</f>
        <v>1000000</v>
      </c>
      <c r="D8" s="17">
        <f t="shared" si="1"/>
        <v>5000000</v>
      </c>
      <c r="E8" s="16">
        <f t="shared" ca="1" si="1"/>
        <v>1250000</v>
      </c>
      <c r="F8" s="16">
        <f t="shared" ca="1" si="1"/>
        <v>250000</v>
      </c>
      <c r="G8" s="16">
        <f t="shared" ca="1" si="1"/>
        <v>2500000</v>
      </c>
      <c r="H8" s="19">
        <f t="shared" ca="1" si="1"/>
        <v>1</v>
      </c>
    </row>
    <row r="9" spans="1:8">
      <c r="A9" s="15"/>
      <c r="B9" s="16"/>
      <c r="C9" s="16"/>
      <c r="D9" s="17"/>
      <c r="E9" s="18"/>
      <c r="F9" s="18"/>
      <c r="G9" s="18"/>
      <c r="H9" s="19"/>
    </row>
    <row r="11" spans="1:8">
      <c r="A11" s="21" t="s">
        <v>15</v>
      </c>
      <c r="B11" s="11"/>
    </row>
    <row r="12" spans="1:8">
      <c r="A12" t="s">
        <v>4</v>
      </c>
      <c r="B12" s="7">
        <v>5000000</v>
      </c>
    </row>
    <row r="13" spans="1:8">
      <c r="A13" s="22" t="s">
        <v>16</v>
      </c>
      <c r="B13" s="23">
        <v>0.1</v>
      </c>
    </row>
    <row r="14" spans="1:8">
      <c r="A14" s="22" t="s">
        <v>17</v>
      </c>
      <c r="B14" s="30">
        <f ca="1">B13*G8</f>
        <v>250000</v>
      </c>
    </row>
    <row r="15" spans="1:8">
      <c r="A15" t="s">
        <v>7</v>
      </c>
      <c r="B15" s="9">
        <f ca="1">C8+B14</f>
        <v>1250000</v>
      </c>
    </row>
    <row r="16" spans="1:8">
      <c r="A16" t="s">
        <v>8</v>
      </c>
      <c r="B16" s="1">
        <f ca="1">B12/B15</f>
        <v>4</v>
      </c>
    </row>
    <row r="18" spans="1:2">
      <c r="A18" t="s">
        <v>13</v>
      </c>
      <c r="B18" s="2">
        <f ca="1">B16*G8</f>
        <v>10000000</v>
      </c>
    </row>
    <row r="19" spans="1:2">
      <c r="A19" t="s">
        <v>14</v>
      </c>
      <c r="B19" s="20">
        <f>B12+D8</f>
        <v>10000000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04B9-64E4-7446-9F56-4F04C017E482}">
  <dimension ref="A1:H24"/>
  <sheetViews>
    <sheetView zoomScaleNormal="100" workbookViewId="0">
      <selection activeCell="A30" sqref="A30"/>
    </sheetView>
  </sheetViews>
  <sheetFormatPr baseColWidth="10" defaultRowHeight="16"/>
  <cols>
    <col min="1" max="1" width="27.33203125" customWidth="1"/>
    <col min="2" max="8" width="16.6640625" customWidth="1"/>
    <col min="9" max="9" width="16" customWidth="1"/>
  </cols>
  <sheetData>
    <row r="1" spans="1:8">
      <c r="A1" s="15" t="s">
        <v>21</v>
      </c>
    </row>
    <row r="4" spans="1:8" s="5" customFormat="1" ht="51">
      <c r="A4" s="10" t="s">
        <v>0</v>
      </c>
      <c r="B4" s="10" t="s">
        <v>2</v>
      </c>
      <c r="C4" s="10" t="s">
        <v>6</v>
      </c>
      <c r="D4" s="10" t="s">
        <v>9</v>
      </c>
      <c r="E4" s="10" t="s">
        <v>10</v>
      </c>
      <c r="F4" s="10" t="s">
        <v>18</v>
      </c>
      <c r="G4" s="10" t="s">
        <v>11</v>
      </c>
      <c r="H4" s="10" t="s">
        <v>12</v>
      </c>
    </row>
    <row r="5" spans="1:8">
      <c r="A5" t="s">
        <v>1</v>
      </c>
      <c r="B5" s="6">
        <v>1000000</v>
      </c>
      <c r="C5" s="4">
        <f>B5</f>
        <v>1000000</v>
      </c>
      <c r="D5" s="7">
        <v>0</v>
      </c>
      <c r="E5" s="3">
        <f>D5/B$14</f>
        <v>0</v>
      </c>
      <c r="F5" s="3"/>
      <c r="G5" s="26">
        <f>C5+E5+F5</f>
        <v>1000000</v>
      </c>
      <c r="H5" s="8">
        <f ca="1">G5/G$8</f>
        <v>0.45000000000000007</v>
      </c>
    </row>
    <row r="6" spans="1:8">
      <c r="A6" s="24" t="s">
        <v>3</v>
      </c>
      <c r="B6" s="25">
        <v>0</v>
      </c>
      <c r="C6" s="26">
        <f>B6</f>
        <v>0</v>
      </c>
      <c r="D6" s="27">
        <v>5000000</v>
      </c>
      <c r="E6" s="26">
        <f>D6/B$14</f>
        <v>1000000</v>
      </c>
      <c r="F6" s="26"/>
      <c r="G6" s="26">
        <f>C6+E6+F6</f>
        <v>1000000</v>
      </c>
      <c r="H6" s="8">
        <f t="shared" ref="H6:H7" ca="1" si="0">G6/G$8</f>
        <v>0.45000000000000007</v>
      </c>
    </row>
    <row r="7" spans="1:8" s="24" customFormat="1">
      <c r="A7" s="28" t="s">
        <v>19</v>
      </c>
      <c r="B7" s="29"/>
      <c r="C7" s="12"/>
      <c r="D7" s="13"/>
      <c r="E7" s="12"/>
      <c r="F7" s="12">
        <f ca="1">B17</f>
        <v>222222.22222222222</v>
      </c>
      <c r="G7" s="12">
        <f ca="1">C7+E7+F7</f>
        <v>222222.22222222222</v>
      </c>
      <c r="H7" s="14">
        <f t="shared" ca="1" si="0"/>
        <v>0.1</v>
      </c>
    </row>
    <row r="8" spans="1:8">
      <c r="A8" s="15" t="s">
        <v>5</v>
      </c>
      <c r="B8" s="16">
        <f>SUM(B5:B7)</f>
        <v>1000000</v>
      </c>
      <c r="C8" s="16">
        <f t="shared" ref="C8:H8" si="1">SUM(C5:C7)</f>
        <v>1000000</v>
      </c>
      <c r="D8" s="17">
        <f t="shared" si="1"/>
        <v>5000000</v>
      </c>
      <c r="E8" s="16">
        <f t="shared" si="1"/>
        <v>1000000</v>
      </c>
      <c r="F8" s="16">
        <f t="shared" ca="1" si="1"/>
        <v>222222.22222222222</v>
      </c>
      <c r="G8" s="16">
        <f t="shared" ca="1" si="1"/>
        <v>2222222.222222222</v>
      </c>
      <c r="H8" s="19">
        <f t="shared" ca="1" si="1"/>
        <v>1.0000000000000002</v>
      </c>
    </row>
    <row r="9" spans="1:8">
      <c r="A9" s="15"/>
      <c r="B9" s="16"/>
      <c r="C9" s="16"/>
      <c r="D9" s="17"/>
      <c r="E9" s="18"/>
      <c r="F9" s="18"/>
      <c r="G9" s="18"/>
      <c r="H9" s="19"/>
    </row>
    <row r="11" spans="1:8">
      <c r="A11" s="21" t="s">
        <v>15</v>
      </c>
      <c r="B11" s="11"/>
    </row>
    <row r="12" spans="1:8">
      <c r="A12" t="s">
        <v>4</v>
      </c>
      <c r="B12" s="7">
        <v>5000000</v>
      </c>
    </row>
    <row r="13" spans="1:8">
      <c r="A13" t="s">
        <v>7</v>
      </c>
      <c r="B13" s="9">
        <f>C8</f>
        <v>1000000</v>
      </c>
    </row>
    <row r="14" spans="1:8">
      <c r="A14" t="s">
        <v>8</v>
      </c>
      <c r="B14" s="1">
        <f>B12/B13</f>
        <v>5</v>
      </c>
    </row>
    <row r="16" spans="1:8">
      <c r="A16" s="22" t="s">
        <v>16</v>
      </c>
      <c r="B16" s="23">
        <v>0.1</v>
      </c>
    </row>
    <row r="17" spans="1:3">
      <c r="A17" s="22" t="s">
        <v>17</v>
      </c>
      <c r="B17" s="30">
        <f ca="1">B16*G8</f>
        <v>222222.22222222222</v>
      </c>
    </row>
    <row r="19" spans="1:3">
      <c r="A19" t="s">
        <v>13</v>
      </c>
      <c r="B19" s="2">
        <f ca="1">B14*G8</f>
        <v>11111111.11111111</v>
      </c>
      <c r="C19" s="31" t="s">
        <v>22</v>
      </c>
    </row>
    <row r="20" spans="1:3">
      <c r="A20" t="s">
        <v>14</v>
      </c>
      <c r="B20" s="20">
        <f>B12+D8</f>
        <v>10000000</v>
      </c>
    </row>
    <row r="22" spans="1:3">
      <c r="A22" t="s">
        <v>23</v>
      </c>
      <c r="B22" s="20">
        <f ca="1">B19-D8</f>
        <v>6111111.1111111101</v>
      </c>
      <c r="C22" s="31" t="s">
        <v>24</v>
      </c>
    </row>
    <row r="23" spans="1:3">
      <c r="A23" t="s">
        <v>25</v>
      </c>
      <c r="B23" s="20">
        <f ca="1">B22-B12</f>
        <v>1111111.1111111101</v>
      </c>
    </row>
    <row r="24" spans="1:3">
      <c r="A24" t="s">
        <v>26</v>
      </c>
      <c r="B24" s="32">
        <f ca="1">B23/B22</f>
        <v>0.18181818181818168</v>
      </c>
      <c r="C24" s="31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Premoney</vt:lpstr>
      <vt:lpstr>Postmoney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PrefStack.com</dc:creator>
  <cp:keywords/>
  <dc:description/>
  <cp:lastModifiedBy>Andrew Haigh</cp:lastModifiedBy>
  <dcterms:created xsi:type="dcterms:W3CDTF">2019-03-27T23:39:58Z</dcterms:created>
  <dcterms:modified xsi:type="dcterms:W3CDTF">2019-03-29T12:02:36Z</dcterms:modified>
  <cp:category/>
</cp:coreProperties>
</file>